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6" windowWidth="15216" windowHeight="8136" firstSheet="7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45621"/>
</workbook>
</file>

<file path=xl/calcChain.xml><?xml version="1.0" encoding="utf-8"?>
<calcChain xmlns="http://schemas.openxmlformats.org/spreadsheetml/2006/main">
  <c r="F104" i="22" l="1"/>
  <c r="D7" i="22" l="1"/>
  <c r="D15" i="22" l="1"/>
  <c r="H94" i="22" l="1"/>
  <c r="D41" i="22" l="1"/>
  <c r="D43" i="22" l="1"/>
  <c r="E94" i="22" l="1"/>
  <c r="E81" i="22" l="1"/>
  <c r="D75" i="22" l="1"/>
  <c r="D19" i="22" l="1"/>
  <c r="D85" i="22" l="1"/>
  <c r="D25" i="22" l="1"/>
  <c r="D29" i="22" l="1"/>
  <c r="D52" i="22" l="1"/>
  <c r="D50" i="22"/>
  <c r="D48" i="22"/>
  <c r="D53" i="22" l="1"/>
  <c r="D39" i="22"/>
  <c r="D37" i="22"/>
  <c r="D35" i="22"/>
  <c r="D33" i="22"/>
  <c r="D31" i="22"/>
  <c r="D27" i="22"/>
  <c r="D23" i="22"/>
  <c r="D21" i="22"/>
  <c r="D17" i="22"/>
  <c r="D13" i="22"/>
  <c r="D11" i="22"/>
  <c r="D9" i="22"/>
  <c r="D44" i="22" l="1"/>
  <c r="D87" i="22"/>
  <c r="E90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<sst xmlns="http://schemas.openxmlformats.org/spreadsheetml/2006/main" count="1626" uniqueCount="147">
  <si>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</si>
  <si>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</si>
  <si>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</si>
  <si>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</si>
  <si>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</si>
  <si>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</si>
  <si>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</si>
  <si>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</si>
  <si>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</si>
  <si>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</si>
  <si>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</si>
  <si>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</si>
  <si>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</si>
  <si>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</si>
  <si>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</si>
  <si>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</si>
  <si>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</si>
  <si>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</si>
  <si>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</si>
  <si>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</si>
  <si>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</si>
  <si>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</si>
  <si>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</si>
  <si>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</si>
  <si>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</si>
  <si>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</si>
  <si>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</si>
  <si>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</si>
  <si>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</si>
  <si>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</si>
  <si>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</si>
  <si>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</si>
  <si>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</si>
  <si>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</si>
  <si>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</si>
  <si>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</si>
  <si>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</si>
  <si>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</si>
  <si>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</si>
  <si>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</si>
  <si>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</si>
  <si>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</si>
  <si>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</si>
  <si>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</si>
  <si>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</si>
  <si>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</si>
  <si>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</si>
  <si>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</si>
  <si>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</si>
  <si>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</si>
  <si>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</si>
  <si>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</si>
  <si>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</si>
  <si>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</si>
  <si>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</si>
  <si>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</si>
  <si>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</si>
  <si>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</si>
  <si>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</si>
  <si>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</si>
  <si>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</si>
  <si>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</si>
  <si>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</si>
  <si>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</si>
  <si>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</si>
  <si>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</si>
  <si>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</si>
  <si>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</si>
  <si>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</si>
  <si>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</si>
  <si>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</si>
  <si>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</si>
  <si>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</si>
  <si>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</si>
  <si>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</si>
  <si>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</si>
  <si>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</si>
  <si>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</si>
  <si>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</si>
  <si>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</si>
  <si>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</si>
  <si>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</si>
  <si>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</si>
  <si>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</si>
  <si>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</si>
  <si>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</si>
  <si>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</si>
  <si>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</si>
  <si>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</si>
  <si>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</si>
  <si>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</si>
  <si>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</si>
  <si>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</si>
  <si>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</si>
  <si>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</si>
  <si>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</si>
  <si>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</si>
  <si>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</si>
  <si>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</si>
  <si>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</si>
  <si>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</si>
  <si>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</si>
  <si>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</si>
  <si>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</si>
  <si>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</si>
  <si>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</si>
  <si>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</si>
  <si>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</si>
  <si>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</si>
  <si>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</si>
  <si>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</si>
  <si>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</si>
  <si>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</si>
  <si>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</si>
  <si>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</si>
  <si>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</si>
  <si>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</si>
  <si>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</si>
  <si>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</si>
  <si>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</si>
  <si>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</si>
  <si>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</si>
  <si>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</si>
  <si>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</si>
  <si>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</si>
  <si>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</si>
  <si>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</si>
  <si>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OLD JAIL</t>
  </si>
  <si>
    <t>.</t>
  </si>
  <si>
    <t>`</t>
  </si>
  <si>
    <t>NEW EMS BUILDING</t>
  </si>
  <si>
    <t xml:space="preserve"> x</t>
  </si>
  <si>
    <t>FAY. CO. BLDG.</t>
  </si>
  <si>
    <t>12/15/20-01/15/21</t>
  </si>
  <si>
    <t>FAYETTE COUNTY, TEXAS UTILITIES -  PAID MARCH, 2021</t>
  </si>
  <si>
    <t>01/29/21-02/26/21</t>
  </si>
  <si>
    <t>01/14/21-02/17/21</t>
  </si>
  <si>
    <t>01/15/21-02/12/21</t>
  </si>
  <si>
    <t>0115/21-02/12/21</t>
  </si>
  <si>
    <t>01/15/21-02/15/21</t>
  </si>
  <si>
    <t>01/23/21-02/23/21</t>
  </si>
  <si>
    <t>01/20/21-02/22/21</t>
  </si>
  <si>
    <t>01/19/21-02/22/21</t>
  </si>
  <si>
    <t>01/15/21-02/10/21</t>
  </si>
  <si>
    <t>FAY  CO. BLDG (EMS)</t>
  </si>
  <si>
    <t>FAY CO. - EMS BLDG.</t>
  </si>
  <si>
    <t>02/04/21-03/04/21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</si>
</sst>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33203125" defaultRowHeight="12" x14ac:dyDescent="0.25"/>
  <cols>
    <col min="1" max="1" width="7" style="1" customWidth="1"/>
    <col min="2" max="2" width="11.33203125" style="1" customWidth="1"/>
    <col min="3" max="3" width="14.44140625" style="1" customWidth="1"/>
    <col min="4" max="4" width="19.33203125" style="1" customWidth="1"/>
    <col min="5" max="5" width="12" style="1" customWidth="1"/>
    <col min="6" max="6" width="6.5546875" style="1" customWidth="1"/>
    <col min="7" max="7" width="12.33203125" style="1" customWidth="1"/>
    <col min="8" max="8" width="6.6640625" style="1" customWidth="1"/>
    <col min="9" max="10" width="6.33203125" style="1" customWidth="1"/>
    <col min="11" max="11" width="7.6640625" style="1" customWidth="1"/>
    <col min="12" max="12" width="7.33203125" style="1" customWidth="1"/>
    <col min="13" max="13" width="7.5546875" style="1" customWidth="1"/>
    <col min="14" max="14" width="8.5546875" style="1" customWidth="1"/>
    <col min="15" max="15" width="0.33203125" style="1" hidden="1" customWidth="1"/>
    <col min="16" max="16384" width="9.332031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5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5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5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5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5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5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5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5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5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5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5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5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5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5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5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5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5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5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5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5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5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5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5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5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5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5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5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5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5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5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5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5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5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5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5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5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5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5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5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5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5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5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5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5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5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5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5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5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5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33203125" defaultRowHeight="12" x14ac:dyDescent="0.25"/>
  <cols>
    <col min="1" max="1" width="7" style="1" customWidth="1"/>
    <col min="2" max="2" width="11.33203125" style="1" customWidth="1"/>
    <col min="3" max="3" width="14.44140625" style="1" customWidth="1"/>
    <col min="4" max="4" width="19.33203125" style="1" customWidth="1"/>
    <col min="5" max="5" width="12" style="1" customWidth="1"/>
    <col min="6" max="6" width="6.5546875" style="1" customWidth="1"/>
    <col min="7" max="7" width="12.33203125" style="1" customWidth="1"/>
    <col min="8" max="8" width="6.6640625" style="1" customWidth="1"/>
    <col min="9" max="10" width="6.33203125" style="1" customWidth="1"/>
    <col min="11" max="11" width="7.6640625" style="1" customWidth="1"/>
    <col min="12" max="12" width="7.33203125" style="1" customWidth="1"/>
    <col min="13" max="13" width="7.5546875" style="1" customWidth="1"/>
    <col min="14" max="14" width="8.5546875" style="1" customWidth="1"/>
    <col min="15" max="15" width="0.33203125" style="1" hidden="1" customWidth="1"/>
    <col min="16" max="16384" width="9.332031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5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5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5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5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5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5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5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5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5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5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5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5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5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5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5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5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5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5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5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5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5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5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5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5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5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5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5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5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5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5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5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5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5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5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5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5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5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5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5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5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5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5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5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5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5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33203125" defaultRowHeight="12" x14ac:dyDescent="0.25"/>
  <cols>
    <col min="1" max="1" width="7" style="1" customWidth="1"/>
    <col min="2" max="2" width="11.33203125" style="1" customWidth="1"/>
    <col min="3" max="3" width="14.44140625" style="1" customWidth="1"/>
    <col min="4" max="4" width="19.33203125" style="1" customWidth="1"/>
    <col min="5" max="5" width="12" style="1" customWidth="1"/>
    <col min="6" max="6" width="6.5546875" style="1" customWidth="1"/>
    <col min="7" max="7" width="12.33203125" style="1" customWidth="1"/>
    <col min="8" max="8" width="6.6640625" style="1" customWidth="1"/>
    <col min="9" max="10" width="6.33203125" style="1" customWidth="1"/>
    <col min="11" max="11" width="7.6640625" style="1" customWidth="1"/>
    <col min="12" max="12" width="7.33203125" style="1" customWidth="1"/>
    <col min="13" max="13" width="7.5546875" style="1" customWidth="1"/>
    <col min="14" max="14" width="8.5546875" style="1" customWidth="1"/>
    <col min="15" max="15" width="0.33203125" style="1" hidden="1" customWidth="1"/>
    <col min="16" max="16384" width="9.332031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33203125" defaultRowHeight="12" x14ac:dyDescent="0.25"/>
  <cols>
    <col min="1" max="1" width="7" style="1" customWidth="1"/>
    <col min="2" max="2" width="11.33203125" style="1" customWidth="1"/>
    <col min="3" max="3" width="14.44140625" style="1" customWidth="1"/>
    <col min="4" max="4" width="19.33203125" style="1" customWidth="1"/>
    <col min="5" max="5" width="12" style="1" customWidth="1"/>
    <col min="6" max="6" width="6.5546875" style="1" customWidth="1"/>
    <col min="7" max="7" width="12.33203125" style="1" customWidth="1"/>
    <col min="8" max="8" width="6.6640625" style="1" customWidth="1"/>
    <col min="9" max="10" width="6.33203125" style="1" customWidth="1"/>
    <col min="11" max="11" width="7.6640625" style="1" customWidth="1"/>
    <col min="12" max="12" width="7.33203125" style="1" customWidth="1"/>
    <col min="13" max="13" width="7.5546875" style="1" customWidth="1"/>
    <col min="14" max="14" width="8.5546875" style="1" customWidth="1"/>
    <col min="15" max="15" width="0.33203125" style="1" hidden="1" customWidth="1"/>
    <col min="16" max="16384" width="9.332031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5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5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5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5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5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5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5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5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5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5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5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5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5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5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5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5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5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5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5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5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5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5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33203125" defaultRowHeight="12" x14ac:dyDescent="0.25"/>
  <cols>
    <col min="1" max="1" width="7" style="1" customWidth="1"/>
    <col min="2" max="2" width="11.33203125" style="1" customWidth="1"/>
    <col min="3" max="3" width="14.44140625" style="1" customWidth="1"/>
    <col min="4" max="4" width="19.33203125" style="1" customWidth="1"/>
    <col min="5" max="5" width="12" style="1" customWidth="1"/>
    <col min="6" max="6" width="6.5546875" style="1" customWidth="1"/>
    <col min="7" max="7" width="12.33203125" style="1" customWidth="1"/>
    <col min="8" max="8" width="6.6640625" style="1" customWidth="1"/>
    <col min="9" max="10" width="6.33203125" style="1" customWidth="1"/>
    <col min="11" max="11" width="7.6640625" style="1" customWidth="1"/>
    <col min="12" max="12" width="7.33203125" style="1" customWidth="1"/>
    <col min="13" max="13" width="7.5546875" style="1" customWidth="1"/>
    <col min="14" max="14" width="8.5546875" style="1" customWidth="1"/>
    <col min="15" max="15" width="0.33203125" style="1" hidden="1" customWidth="1"/>
    <col min="16" max="16384" width="9.332031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5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5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5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5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5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5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5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5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5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33203125" defaultRowHeight="12" x14ac:dyDescent="0.25"/>
  <cols>
    <col min="1" max="1" width="7" style="1" customWidth="1"/>
    <col min="2" max="2" width="11.33203125" style="1" customWidth="1"/>
    <col min="3" max="3" width="14.44140625" style="1" customWidth="1"/>
    <col min="4" max="4" width="19.33203125" style="1" customWidth="1"/>
    <col min="5" max="5" width="12" style="1" customWidth="1"/>
    <col min="6" max="6" width="6.5546875" style="1" customWidth="1"/>
    <col min="7" max="7" width="12.33203125" style="1" customWidth="1"/>
    <col min="8" max="8" width="6.6640625" style="1" customWidth="1"/>
    <col min="9" max="10" width="6.33203125" style="1" customWidth="1"/>
    <col min="11" max="11" width="7.6640625" style="1" customWidth="1"/>
    <col min="12" max="12" width="7.33203125" style="1" customWidth="1"/>
    <col min="13" max="13" width="7.5546875" style="1" customWidth="1"/>
    <col min="14" max="14" width="8.5546875" style="1" customWidth="1"/>
    <col min="15" max="15" width="0.33203125" style="1" hidden="1" customWidth="1"/>
    <col min="16" max="16384" width="9.332031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5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5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5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5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5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5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5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5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5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4" workbookViewId="0">
      <selection activeCell="D31" sqref="D31"/>
    </sheetView>
  </sheetViews>
  <sheetFormatPr defaultColWidth="9.33203125" defaultRowHeight="12" x14ac:dyDescent="0.25"/>
  <cols>
    <col min="1" max="1" width="7" style="1" customWidth="1"/>
    <col min="2" max="2" width="11.33203125" style="1" customWidth="1"/>
    <col min="3" max="3" width="14.44140625" style="1" customWidth="1"/>
    <col min="4" max="4" width="19.33203125" style="1" customWidth="1"/>
    <col min="5" max="5" width="12" style="1" customWidth="1"/>
    <col min="6" max="6" width="6.5546875" style="1" customWidth="1"/>
    <col min="7" max="7" width="12.33203125" style="1" customWidth="1"/>
    <col min="8" max="8" width="6.6640625" style="1" customWidth="1"/>
    <col min="9" max="10" width="6.33203125" style="1" customWidth="1"/>
    <col min="11" max="11" width="7.6640625" style="1" customWidth="1"/>
    <col min="12" max="12" width="7.33203125" style="1" customWidth="1"/>
    <col min="13" max="13" width="7.5546875" style="1" customWidth="1"/>
    <col min="14" max="14" width="8.5546875" style="1" customWidth="1"/>
    <col min="15" max="15" width="0.33203125" style="1" hidden="1" customWidth="1"/>
    <col min="16" max="16384" width="9.332031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5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5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5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5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5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5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5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5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5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5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5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5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5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5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5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5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5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5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5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5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5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5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5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5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5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5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5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5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5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5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5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5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5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5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5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5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5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5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5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5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5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5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5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5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5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5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5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5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5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5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3.8" x14ac:dyDescent="0.4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5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5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5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5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5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5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5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5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5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5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5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5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5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5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5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5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5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5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5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5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5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5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5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5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7"/>
  <sheetViews>
    <sheetView tabSelected="1" zoomScale="130" zoomScaleNormal="130" workbookViewId="0">
      <pane ySplit="4" topLeftCell="A81" activePane="bottomLeft" state="frozen"/>
      <selection pane="bottomLeft" activeCell="F111" sqref="F111"/>
    </sheetView>
  </sheetViews>
  <sheetFormatPr defaultColWidth="9.33203125" defaultRowHeight="12" x14ac:dyDescent="0.25"/>
  <cols>
    <col min="1" max="1" width="7" style="67" customWidth="1"/>
    <col min="2" max="2" width="13.109375" style="67" customWidth="1"/>
    <col min="3" max="3" width="14.5546875" style="67" customWidth="1"/>
    <col min="4" max="4" width="22.21875" style="67" customWidth="1"/>
    <col min="5" max="5" width="9" style="67" customWidth="1"/>
    <col min="6" max="6" width="8.33203125" style="67" customWidth="1"/>
    <col min="7" max="7" width="11.5546875" style="67" customWidth="1"/>
    <col min="8" max="8" width="8.33203125" style="67" customWidth="1"/>
    <col min="9" max="9" width="6.6640625" style="67" customWidth="1"/>
    <col min="10" max="10" width="6.33203125" style="67" customWidth="1"/>
    <col min="11" max="11" width="8.109375" style="67" bestFit="1" customWidth="1"/>
    <col min="12" max="12" width="7.33203125" style="67" customWidth="1"/>
    <col min="13" max="14" width="7.5546875" style="67" customWidth="1"/>
    <col min="15" max="15" width="0.33203125" style="67" hidden="1" customWidth="1"/>
    <col min="16" max="20" width="9.33203125" style="67" hidden="1" customWidth="1"/>
    <col min="21" max="16384" width="9.33203125" style="67"/>
  </cols>
  <sheetData>
    <row r="1" spans="1:15" x14ac:dyDescent="0.2">
      <c r="A1" s="65" t="s">
        <v>134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126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143</v>
      </c>
      <c r="D6" s="67" t="s">
        <v>6</v>
      </c>
      <c r="E6" s="79">
        <v>1</v>
      </c>
      <c r="F6" s="79">
        <v>129.99</v>
      </c>
      <c r="G6" s="79">
        <v>2219</v>
      </c>
      <c r="H6" s="80">
        <v>623.03</v>
      </c>
      <c r="I6" s="81">
        <v>0</v>
      </c>
      <c r="J6" s="79">
        <v>13.21</v>
      </c>
      <c r="K6" s="82">
        <v>178.86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951.85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143</v>
      </c>
      <c r="D8" s="67" t="s">
        <v>6</v>
      </c>
      <c r="E8" s="79">
        <v>1</v>
      </c>
      <c r="F8" s="80">
        <v>27.84</v>
      </c>
      <c r="G8" s="79">
        <v>492</v>
      </c>
      <c r="H8" s="79">
        <v>77.040000000000006</v>
      </c>
      <c r="I8" s="81">
        <v>0</v>
      </c>
      <c r="J8" s="79">
        <v>13.21</v>
      </c>
      <c r="K8" s="79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118.09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143</v>
      </c>
      <c r="D10" s="67" t="s">
        <v>6</v>
      </c>
      <c r="E10" s="81">
        <v>0</v>
      </c>
      <c r="F10" s="81">
        <v>0</v>
      </c>
      <c r="G10" s="79">
        <v>852</v>
      </c>
      <c r="H10" s="82">
        <v>112.27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112.27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143</v>
      </c>
      <c r="D12" s="67" t="s">
        <v>6</v>
      </c>
      <c r="E12" s="81">
        <v>0</v>
      </c>
      <c r="F12" s="81">
        <v>0</v>
      </c>
      <c r="G12" s="79">
        <v>1539</v>
      </c>
      <c r="H12" s="82">
        <v>174.56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174.56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130</v>
      </c>
      <c r="C14" s="114" t="s">
        <v>143</v>
      </c>
      <c r="D14" s="67" t="s">
        <v>6</v>
      </c>
      <c r="E14" s="79">
        <v>3</v>
      </c>
      <c r="F14" s="80">
        <v>55.74</v>
      </c>
      <c r="G14" s="79">
        <v>6960</v>
      </c>
      <c r="H14" s="80">
        <v>741.14</v>
      </c>
      <c r="I14" s="79"/>
      <c r="J14" s="80">
        <v>0</v>
      </c>
      <c r="K14" s="80">
        <v>156.26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953.14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143</v>
      </c>
      <c r="D16" s="67" t="s">
        <v>6</v>
      </c>
      <c r="E16" s="79">
        <v>0</v>
      </c>
      <c r="F16" s="82">
        <v>27.84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27.84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143</v>
      </c>
      <c r="D18" s="67" t="s">
        <v>6</v>
      </c>
      <c r="E18" s="79">
        <v>42</v>
      </c>
      <c r="F18" s="79">
        <v>352.87</v>
      </c>
      <c r="G18" s="79">
        <v>19144</v>
      </c>
      <c r="H18" s="79">
        <v>1823.85</v>
      </c>
      <c r="I18" s="81" t="s">
        <v>129</v>
      </c>
      <c r="J18" s="79">
        <v>97.84</v>
      </c>
      <c r="K18" s="79">
        <v>301.48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2576.04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143</v>
      </c>
      <c r="D20" s="67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144</v>
      </c>
      <c r="C22" s="114" t="s">
        <v>143</v>
      </c>
      <c r="D22" s="67" t="s">
        <v>6</v>
      </c>
      <c r="E22" s="79">
        <v>0</v>
      </c>
      <c r="F22" s="80">
        <v>27.84</v>
      </c>
      <c r="G22" s="79">
        <v>158</v>
      </c>
      <c r="H22" s="80">
        <v>38.44</v>
      </c>
      <c r="I22" s="81">
        <v>0</v>
      </c>
      <c r="J22" s="79">
        <v>13.21</v>
      </c>
      <c r="K22" s="80">
        <v>56.06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135.55000000000001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32</v>
      </c>
      <c r="C24" s="114" t="s">
        <v>143</v>
      </c>
      <c r="D24" s="67" t="s">
        <v>6</v>
      </c>
      <c r="E24" s="79">
        <v>0</v>
      </c>
      <c r="F24" s="80">
        <v>0</v>
      </c>
      <c r="G24" s="79">
        <v>1113</v>
      </c>
      <c r="H24" s="82">
        <v>135.93</v>
      </c>
      <c r="I24" s="81"/>
      <c r="J24" s="79">
        <v>13.21</v>
      </c>
      <c r="K24" s="79">
        <v>36.76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19">
        <f>SUM(F24,H24,J24,K24)</f>
        <v>185.9</v>
      </c>
      <c r="F25" s="80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36</v>
      </c>
      <c r="C26" s="114" t="s">
        <v>143</v>
      </c>
      <c r="D26" s="67" t="s">
        <v>6</v>
      </c>
      <c r="E26" s="79">
        <v>4</v>
      </c>
      <c r="F26" s="80">
        <v>129.99</v>
      </c>
      <c r="G26" s="79">
        <v>14297</v>
      </c>
      <c r="H26" s="80">
        <v>1439.15</v>
      </c>
      <c r="I26" s="81" t="s">
        <v>8</v>
      </c>
      <c r="J26" s="79">
        <v>15.38</v>
      </c>
      <c r="K26" s="79">
        <v>75.36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SUM(F26,H26,J26,K26,M26,N26)</f>
        <v>1659.88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127</v>
      </c>
      <c r="C28" s="114" t="s">
        <v>143</v>
      </c>
      <c r="D28" s="67" t="s">
        <v>6</v>
      </c>
      <c r="E28" s="79">
        <v>0</v>
      </c>
      <c r="F28" s="80">
        <v>27.84</v>
      </c>
      <c r="G28" s="79">
        <v>1611</v>
      </c>
      <c r="H28" s="80">
        <v>198.58</v>
      </c>
      <c r="I28" s="81">
        <v>0</v>
      </c>
      <c r="J28" s="79">
        <v>13.21</v>
      </c>
      <c r="K28" s="79">
        <v>36.76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20">
        <f>SUM(F28,H28,J28,K28)</f>
        <v>276.39000000000004</v>
      </c>
      <c r="F29" s="79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33</v>
      </c>
      <c r="C30" s="114" t="s">
        <v>143</v>
      </c>
      <c r="D30" s="67" t="s">
        <v>6</v>
      </c>
      <c r="E30" s="79">
        <v>0</v>
      </c>
      <c r="F30" s="80">
        <v>27.84</v>
      </c>
      <c r="G30" s="79">
        <v>1560</v>
      </c>
      <c r="H30" s="79">
        <v>176.47</v>
      </c>
      <c r="I30" s="81"/>
      <c r="J30" s="79">
        <v>13.21</v>
      </c>
      <c r="K30" s="82">
        <v>114.38</v>
      </c>
      <c r="L30" s="81">
        <v>0</v>
      </c>
      <c r="M30" s="81">
        <v>0</v>
      </c>
      <c r="N30" s="79">
        <v>6.76</v>
      </c>
    </row>
    <row r="31" spans="1:19" x14ac:dyDescent="0.2">
      <c r="C31" s="83" t="s">
        <v>20</v>
      </c>
      <c r="D31" s="119">
        <f>SUM(F30,H30,J30,K30,M30,N30)</f>
        <v>338.65999999999997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34</v>
      </c>
      <c r="C32" s="114" t="s">
        <v>143</v>
      </c>
      <c r="D32" s="67" t="s">
        <v>6</v>
      </c>
      <c r="E32" s="79">
        <v>1</v>
      </c>
      <c r="F32" s="80">
        <v>27.84</v>
      </c>
      <c r="G32" s="79">
        <v>371</v>
      </c>
      <c r="H32" s="79">
        <v>64.849999999999994</v>
      </c>
      <c r="I32" s="81">
        <v>0</v>
      </c>
      <c r="J32" s="79">
        <v>13.21</v>
      </c>
      <c r="K32" s="79">
        <v>36.76</v>
      </c>
      <c r="L32" s="81">
        <v>0</v>
      </c>
      <c r="M32" s="81">
        <v>0</v>
      </c>
      <c r="N32" s="81">
        <v>0</v>
      </c>
    </row>
    <row r="33" spans="1:45" x14ac:dyDescent="0.2">
      <c r="C33" s="83" t="s">
        <v>20</v>
      </c>
      <c r="D33" s="119">
        <f>SUM(F32,H32,J32,K32,M32,N32)</f>
        <v>142.66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35</v>
      </c>
      <c r="C34" s="114" t="s">
        <v>143</v>
      </c>
      <c r="D34" s="67" t="s">
        <v>6</v>
      </c>
      <c r="E34" s="86">
        <v>0</v>
      </c>
      <c r="F34" s="80">
        <v>27.84</v>
      </c>
      <c r="G34" s="79">
        <v>60</v>
      </c>
      <c r="H34" s="79">
        <v>25.14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52.980000000000004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37</v>
      </c>
      <c r="C36" s="114" t="s">
        <v>143</v>
      </c>
      <c r="D36" s="67" t="s">
        <v>6</v>
      </c>
      <c r="E36" s="79">
        <v>2</v>
      </c>
      <c r="F36" s="80">
        <v>27.84</v>
      </c>
      <c r="G36" s="79">
        <v>1360</v>
      </c>
      <c r="H36" s="80">
        <v>158.33000000000001</v>
      </c>
      <c r="I36" s="81">
        <v>0</v>
      </c>
      <c r="J36" s="82">
        <v>13.21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SUM(F36,H36,J36)</f>
        <v>199.38000000000002</v>
      </c>
      <c r="E37" s="67" t="s">
        <v>128</v>
      </c>
      <c r="F37" s="80"/>
      <c r="G37" s="79"/>
      <c r="H37" s="79"/>
      <c r="I37" s="79"/>
      <c r="J37" s="79" t="s">
        <v>128</v>
      </c>
      <c r="K37" s="79"/>
      <c r="L37" s="79"/>
      <c r="M37" s="79"/>
      <c r="N37" s="79"/>
    </row>
    <row r="38" spans="1:45" x14ac:dyDescent="0.2">
      <c r="A38" s="67" t="s">
        <v>38</v>
      </c>
      <c r="C38" s="114" t="s">
        <v>143</v>
      </c>
      <c r="D38" s="67" t="s">
        <v>6</v>
      </c>
      <c r="E38" s="81">
        <v>0</v>
      </c>
      <c r="F38" s="80">
        <v>0</v>
      </c>
      <c r="G38" s="81">
        <v>0</v>
      </c>
      <c r="H38" s="81">
        <v>0</v>
      </c>
      <c r="I38" s="81">
        <v>0</v>
      </c>
      <c r="J38" s="81">
        <v>0</v>
      </c>
      <c r="K38" s="79">
        <v>149.34</v>
      </c>
      <c r="L38" s="81">
        <v>0</v>
      </c>
      <c r="M38" s="81">
        <v>0</v>
      </c>
      <c r="N38" s="81">
        <v>0</v>
      </c>
    </row>
    <row r="39" spans="1:45" x14ac:dyDescent="0.25">
      <c r="C39" s="83" t="s">
        <v>20</v>
      </c>
      <c r="D39" s="119">
        <f>SUM(F38,H38,J38,K38,M38,N38)</f>
        <v>149.34</v>
      </c>
      <c r="F39" s="80"/>
      <c r="G39" s="79"/>
      <c r="H39" s="79"/>
      <c r="I39" s="79"/>
      <c r="J39" s="79"/>
      <c r="K39" s="79"/>
      <c r="L39" s="79"/>
      <c r="M39" s="79"/>
      <c r="N39" s="79"/>
    </row>
    <row r="40" spans="1:45" x14ac:dyDescent="0.25">
      <c r="A40" s="67" t="s">
        <v>39</v>
      </c>
      <c r="C40" s="114" t="s">
        <v>143</v>
      </c>
      <c r="D40" s="67" t="s">
        <v>6</v>
      </c>
      <c r="E40" s="81">
        <v>0</v>
      </c>
      <c r="F40" s="80">
        <v>0</v>
      </c>
      <c r="G40" s="81">
        <v>0</v>
      </c>
      <c r="H40" s="81">
        <v>0</v>
      </c>
      <c r="I40" s="81">
        <v>0</v>
      </c>
      <c r="J40" s="79">
        <v>13.21</v>
      </c>
      <c r="K40" s="81">
        <v>0</v>
      </c>
      <c r="L40" s="81">
        <v>0</v>
      </c>
      <c r="M40" s="81">
        <v>0</v>
      </c>
      <c r="N40" s="81">
        <v>0</v>
      </c>
    </row>
    <row r="41" spans="1:45" x14ac:dyDescent="0.25">
      <c r="C41" s="83" t="s">
        <v>20</v>
      </c>
      <c r="D41" s="119">
        <f>J40</f>
        <v>13.21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5">
      <c r="A42" s="67" t="s">
        <v>40</v>
      </c>
      <c r="C42" s="114" t="s">
        <v>143</v>
      </c>
      <c r="D42" s="67" t="s">
        <v>6</v>
      </c>
      <c r="E42" s="81">
        <v>0</v>
      </c>
      <c r="F42" s="80">
        <v>0</v>
      </c>
      <c r="G42" s="81">
        <v>0</v>
      </c>
      <c r="H42" s="81">
        <v>0</v>
      </c>
      <c r="I42" s="81">
        <v>0</v>
      </c>
      <c r="J42" s="79">
        <v>13.21</v>
      </c>
      <c r="K42" s="81">
        <v>0</v>
      </c>
      <c r="L42" s="81">
        <v>0</v>
      </c>
      <c r="M42" s="81">
        <v>0</v>
      </c>
      <c r="N42" s="81">
        <v>0</v>
      </c>
    </row>
    <row r="43" spans="1:45" x14ac:dyDescent="0.25">
      <c r="C43" s="83" t="s">
        <v>20</v>
      </c>
      <c r="D43" s="119">
        <f>J42</f>
        <v>13.21</v>
      </c>
      <c r="F43" s="80"/>
      <c r="G43" s="79"/>
      <c r="H43" s="79"/>
      <c r="I43" s="79"/>
      <c r="J43" s="79"/>
      <c r="K43" s="79"/>
      <c r="L43" s="79"/>
      <c r="M43" s="79"/>
      <c r="N43" s="79"/>
    </row>
    <row r="44" spans="1:45" x14ac:dyDescent="0.25">
      <c r="C44" s="87" t="s">
        <v>41</v>
      </c>
      <c r="D44" s="88">
        <f>SUM(D7,D9,D11,D13,D15,D17,D19,D21,D23,D25,D27,D29,D31,D33,D35,D37,D39,D41,D43)</f>
        <v>8155.95</v>
      </c>
      <c r="F44" s="80"/>
      <c r="G44" s="79"/>
      <c r="H44" s="79"/>
      <c r="I44" s="79"/>
      <c r="J44" s="79"/>
      <c r="K44" s="79"/>
      <c r="L44" s="79"/>
      <c r="M44" s="79"/>
      <c r="N44" s="79"/>
    </row>
    <row r="45" spans="1:45" x14ac:dyDescent="0.25">
      <c r="A45" s="89"/>
      <c r="B45" s="89"/>
      <c r="C45" s="89"/>
      <c r="D45" s="90"/>
      <c r="E45" s="91"/>
      <c r="F45" s="92"/>
      <c r="G45" s="93"/>
      <c r="H45" s="93"/>
      <c r="I45" s="93"/>
      <c r="J45" s="93"/>
      <c r="K45" s="93"/>
      <c r="L45" s="93"/>
      <c r="M45" s="93"/>
      <c r="N45" s="93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</row>
    <row r="46" spans="1:45" x14ac:dyDescent="0.25">
      <c r="E46" s="79"/>
      <c r="F46" s="80"/>
      <c r="G46" s="79"/>
      <c r="H46" s="79"/>
      <c r="I46" s="79"/>
      <c r="J46" s="79"/>
      <c r="K46" s="79"/>
      <c r="L46" s="79"/>
      <c r="M46" s="79"/>
      <c r="N46" s="79"/>
    </row>
    <row r="47" spans="1:45" x14ac:dyDescent="0.25">
      <c r="A47" s="67" t="s">
        <v>24</v>
      </c>
      <c r="C47" s="114" t="s">
        <v>139</v>
      </c>
      <c r="D47" s="67" t="s">
        <v>17</v>
      </c>
      <c r="E47" s="79">
        <v>28</v>
      </c>
      <c r="F47" s="80">
        <v>23</v>
      </c>
      <c r="G47" s="79">
        <v>2319</v>
      </c>
      <c r="H47" s="79">
        <v>138.91999999999999</v>
      </c>
      <c r="I47" s="108">
        <v>142.62</v>
      </c>
      <c r="J47" s="79">
        <v>25.75</v>
      </c>
      <c r="K47" s="80">
        <v>51.55</v>
      </c>
      <c r="L47" s="81">
        <v>0</v>
      </c>
      <c r="M47" s="80">
        <v>1</v>
      </c>
      <c r="N47" s="81">
        <v>0</v>
      </c>
    </row>
    <row r="48" spans="1:45" x14ac:dyDescent="0.25">
      <c r="C48" s="83" t="s">
        <v>20</v>
      </c>
      <c r="D48" s="119">
        <f>SUM(F47,H47,I47,J47,K47,M47)</f>
        <v>382.84</v>
      </c>
      <c r="F48" s="80" t="s">
        <v>8</v>
      </c>
      <c r="G48" s="79" t="s">
        <v>8</v>
      </c>
      <c r="H48" s="79"/>
      <c r="I48" s="79"/>
      <c r="J48" s="79"/>
      <c r="K48" s="79"/>
      <c r="L48" s="79"/>
      <c r="M48" s="79"/>
      <c r="N48" s="79"/>
    </row>
    <row r="49" spans="1:14" x14ac:dyDescent="0.25">
      <c r="A49" s="67" t="s">
        <v>23</v>
      </c>
      <c r="C49" s="114" t="s">
        <v>139</v>
      </c>
      <c r="D49" s="67" t="s">
        <v>17</v>
      </c>
      <c r="E49" s="79">
        <v>19</v>
      </c>
      <c r="F49" s="80">
        <v>23</v>
      </c>
      <c r="G49" s="79">
        <v>1217</v>
      </c>
      <c r="H49" s="79">
        <v>94.29</v>
      </c>
      <c r="I49" s="108">
        <v>74.849999999999994</v>
      </c>
      <c r="J49" s="79">
        <v>25.75</v>
      </c>
      <c r="K49" s="80">
        <v>51.55</v>
      </c>
      <c r="L49" s="80">
        <v>1.5</v>
      </c>
      <c r="M49" s="80">
        <v>1</v>
      </c>
      <c r="N49" s="81">
        <v>0</v>
      </c>
    </row>
    <row r="50" spans="1:14" x14ac:dyDescent="0.25">
      <c r="C50" s="83" t="s">
        <v>20</v>
      </c>
      <c r="D50" s="119">
        <f>SUM(F49,H49,I49,J49,K49,L49,M49)</f>
        <v>271.94</v>
      </c>
      <c r="F50" s="80" t="s">
        <v>8</v>
      </c>
      <c r="G50" s="79"/>
      <c r="H50" s="79"/>
      <c r="I50" s="79"/>
      <c r="J50" s="79"/>
      <c r="K50" s="79"/>
      <c r="L50" s="79"/>
      <c r="M50" s="79"/>
      <c r="N50" s="79"/>
    </row>
    <row r="51" spans="1:14" x14ac:dyDescent="0.25">
      <c r="A51" s="67" t="s">
        <v>22</v>
      </c>
      <c r="C51" s="114" t="s">
        <v>139</v>
      </c>
      <c r="D51" s="67" t="s">
        <v>17</v>
      </c>
      <c r="E51" s="81">
        <v>0</v>
      </c>
      <c r="F51" s="80">
        <v>0</v>
      </c>
      <c r="G51" s="79">
        <v>2913</v>
      </c>
      <c r="H51" s="82">
        <v>162.97999999999999</v>
      </c>
      <c r="I51" s="82">
        <v>179.15</v>
      </c>
      <c r="J51" s="81"/>
      <c r="K51" s="82">
        <v>2176</v>
      </c>
      <c r="L51" s="81">
        <v>0</v>
      </c>
      <c r="M51" s="81">
        <v>0</v>
      </c>
      <c r="N51" s="81">
        <v>0</v>
      </c>
    </row>
    <row r="52" spans="1:14" x14ac:dyDescent="0.25">
      <c r="C52" s="83" t="s">
        <v>20</v>
      </c>
      <c r="D52" s="120">
        <f>SUM(H51,I51,K51,L51,M51)</f>
        <v>2518.13</v>
      </c>
      <c r="E52" s="67" t="s">
        <v>8</v>
      </c>
      <c r="F52" s="80" t="s">
        <v>8</v>
      </c>
      <c r="G52" s="79"/>
      <c r="H52" s="79"/>
      <c r="I52" s="79"/>
      <c r="J52" s="79"/>
      <c r="K52" s="79"/>
      <c r="L52" s="79"/>
      <c r="M52" s="79"/>
      <c r="N52" s="79"/>
    </row>
    <row r="53" spans="1:14" x14ac:dyDescent="0.25">
      <c r="C53" s="87" t="s">
        <v>41</v>
      </c>
      <c r="D53" s="88">
        <f>SUM(D48,D50,D52)</f>
        <v>3172.91</v>
      </c>
      <c r="F53" s="80"/>
      <c r="G53" s="79"/>
      <c r="H53" s="79"/>
      <c r="I53" s="79"/>
      <c r="J53" s="79"/>
      <c r="K53" s="79"/>
      <c r="L53" s="79"/>
      <c r="M53" s="79"/>
      <c r="N53" s="79"/>
    </row>
    <row r="54" spans="1:14" x14ac:dyDescent="0.25">
      <c r="D54" s="87"/>
      <c r="E54" s="94"/>
      <c r="F54" s="80"/>
      <c r="G54" s="79"/>
      <c r="H54" s="79"/>
      <c r="I54" s="79"/>
      <c r="J54" s="79"/>
      <c r="K54" s="79"/>
      <c r="L54" s="79"/>
      <c r="M54" s="79"/>
      <c r="N54" s="79"/>
    </row>
    <row r="55" spans="1:14" x14ac:dyDescent="0.25">
      <c r="A55" s="121" t="s">
        <v>47</v>
      </c>
      <c r="C55" s="114" t="s">
        <v>140</v>
      </c>
      <c r="D55" s="67" t="s">
        <v>49</v>
      </c>
      <c r="E55" s="81">
        <v>0</v>
      </c>
      <c r="F55" s="81">
        <v>0</v>
      </c>
      <c r="G55" s="86">
        <v>93</v>
      </c>
      <c r="H55" s="80">
        <v>34.17</v>
      </c>
      <c r="I55" s="79"/>
      <c r="J55" s="79"/>
      <c r="K55" s="79"/>
      <c r="L55" s="79"/>
      <c r="M55" s="79"/>
      <c r="N55" s="79"/>
    </row>
    <row r="56" spans="1:14" x14ac:dyDescent="0.25">
      <c r="A56" s="121"/>
      <c r="B56" s="67">
        <v>-2655800</v>
      </c>
      <c r="E56" s="95" t="s">
        <v>8</v>
      </c>
      <c r="F56" s="95" t="s">
        <v>8</v>
      </c>
      <c r="G56" s="86"/>
      <c r="H56" s="80"/>
      <c r="I56" s="79"/>
      <c r="J56" s="79"/>
      <c r="K56" s="79"/>
      <c r="L56" s="79"/>
      <c r="M56" s="79"/>
      <c r="N56" s="79"/>
    </row>
    <row r="57" spans="1:14" x14ac:dyDescent="0.25">
      <c r="A57" s="67" t="s">
        <v>38</v>
      </c>
      <c r="C57" s="114" t="s">
        <v>140</v>
      </c>
      <c r="D57" s="67" t="s">
        <v>49</v>
      </c>
      <c r="E57" s="81">
        <v>0</v>
      </c>
      <c r="F57" s="81">
        <v>0</v>
      </c>
      <c r="G57" s="86">
        <v>5531</v>
      </c>
      <c r="H57" s="80">
        <v>687.42</v>
      </c>
      <c r="I57" s="79"/>
      <c r="J57" s="79"/>
      <c r="K57" s="79"/>
      <c r="L57" s="79"/>
      <c r="M57" s="79"/>
      <c r="N57" s="79"/>
    </row>
    <row r="58" spans="1:14" x14ac:dyDescent="0.25">
      <c r="B58" s="67">
        <v>-11486800</v>
      </c>
      <c r="E58" s="95" t="s">
        <v>8</v>
      </c>
      <c r="F58" s="95" t="s">
        <v>8</v>
      </c>
      <c r="G58" s="86" t="s">
        <v>8</v>
      </c>
      <c r="H58" s="80"/>
      <c r="I58" s="79"/>
      <c r="J58" s="79" t="s">
        <v>8</v>
      </c>
      <c r="K58" s="79"/>
      <c r="L58" s="79"/>
      <c r="M58" s="79"/>
      <c r="N58" s="79"/>
    </row>
    <row r="59" spans="1:14" x14ac:dyDescent="0.25">
      <c r="A59" s="67" t="s">
        <v>42</v>
      </c>
      <c r="C59" s="114" t="s">
        <v>140</v>
      </c>
      <c r="D59" s="67" t="s">
        <v>49</v>
      </c>
      <c r="E59" s="81">
        <v>0</v>
      </c>
      <c r="F59" s="81">
        <v>0</v>
      </c>
      <c r="G59" s="86">
        <v>1800</v>
      </c>
      <c r="H59" s="80">
        <v>274.29000000000002</v>
      </c>
      <c r="I59" s="79"/>
      <c r="J59" s="79"/>
      <c r="K59" s="79"/>
      <c r="L59" s="79"/>
      <c r="M59" s="79"/>
      <c r="N59" s="79"/>
    </row>
    <row r="60" spans="1:14" x14ac:dyDescent="0.25">
      <c r="B60" s="67">
        <v>-1181400</v>
      </c>
      <c r="E60" s="95"/>
      <c r="F60" s="95"/>
      <c r="G60" s="86"/>
      <c r="H60" s="80"/>
      <c r="I60" s="79"/>
      <c r="J60" s="79"/>
      <c r="K60" s="79"/>
      <c r="L60" s="79"/>
      <c r="M60" s="79"/>
      <c r="N60" s="79"/>
    </row>
    <row r="61" spans="1:14" x14ac:dyDescent="0.25">
      <c r="A61" s="67" t="s">
        <v>43</v>
      </c>
      <c r="C61" s="114" t="s">
        <v>140</v>
      </c>
      <c r="D61" s="67" t="s">
        <v>49</v>
      </c>
      <c r="E61" s="81">
        <v>0</v>
      </c>
      <c r="F61" s="81">
        <v>0</v>
      </c>
      <c r="G61" s="86">
        <v>2441</v>
      </c>
      <c r="H61" s="80">
        <v>316.23</v>
      </c>
      <c r="I61" s="79"/>
      <c r="J61" s="79"/>
      <c r="K61" s="79"/>
      <c r="L61" s="79"/>
      <c r="M61" s="79"/>
      <c r="N61" s="79"/>
    </row>
    <row r="62" spans="1:14" x14ac:dyDescent="0.25">
      <c r="B62" s="67">
        <v>-13305800</v>
      </c>
      <c r="C62" s="67" t="s">
        <v>8</v>
      </c>
      <c r="E62" s="95" t="s">
        <v>8</v>
      </c>
      <c r="F62" s="95" t="s">
        <v>8</v>
      </c>
      <c r="G62" s="86"/>
      <c r="H62" s="80"/>
      <c r="I62" s="79"/>
      <c r="J62" s="79"/>
      <c r="K62" s="79"/>
      <c r="L62" s="79"/>
      <c r="M62" s="79"/>
      <c r="N62" s="79"/>
    </row>
    <row r="63" spans="1:14" x14ac:dyDescent="0.25">
      <c r="A63" s="67" t="s">
        <v>44</v>
      </c>
      <c r="C63" s="114" t="s">
        <v>140</v>
      </c>
      <c r="D63" s="67" t="s">
        <v>49</v>
      </c>
      <c r="E63" s="81">
        <v>0</v>
      </c>
      <c r="F63" s="81">
        <v>0</v>
      </c>
      <c r="G63" s="86">
        <v>236</v>
      </c>
      <c r="H63" s="80">
        <v>51.35</v>
      </c>
      <c r="I63" s="79"/>
      <c r="J63" s="79"/>
      <c r="K63" s="79"/>
      <c r="L63" s="79"/>
      <c r="M63" s="79"/>
      <c r="N63" s="79"/>
    </row>
    <row r="64" spans="1:14" x14ac:dyDescent="0.25">
      <c r="B64" s="67">
        <v>-136330800</v>
      </c>
      <c r="C64" s="114"/>
      <c r="E64" s="95"/>
      <c r="F64" s="95"/>
      <c r="G64" s="86"/>
      <c r="H64" s="80"/>
      <c r="I64" s="79"/>
      <c r="J64" s="79"/>
      <c r="K64" s="79"/>
      <c r="L64" s="79"/>
      <c r="M64" s="79"/>
      <c r="N64" s="79"/>
    </row>
    <row r="65" spans="1:14" x14ac:dyDescent="0.25">
      <c r="A65" s="67" t="s">
        <v>45</v>
      </c>
      <c r="C65" s="114" t="s">
        <v>140</v>
      </c>
      <c r="D65" s="67" t="s">
        <v>49</v>
      </c>
      <c r="E65" s="81">
        <v>0</v>
      </c>
      <c r="F65" s="81">
        <v>0</v>
      </c>
      <c r="G65" s="86">
        <v>10474</v>
      </c>
      <c r="H65" s="80">
        <v>1961.73</v>
      </c>
      <c r="I65" s="79"/>
      <c r="J65" s="79"/>
      <c r="K65" s="79"/>
      <c r="L65" s="79"/>
      <c r="M65" s="79"/>
      <c r="N65" s="79"/>
    </row>
    <row r="66" spans="1:14" x14ac:dyDescent="0.25">
      <c r="B66" s="67">
        <v>-136363000</v>
      </c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5">
      <c r="A67" s="67" t="s">
        <v>46</v>
      </c>
      <c r="C67" s="114" t="s">
        <v>140</v>
      </c>
      <c r="D67" s="67" t="s">
        <v>49</v>
      </c>
      <c r="E67" s="81">
        <v>0</v>
      </c>
      <c r="F67" s="81">
        <v>0</v>
      </c>
      <c r="G67" s="86">
        <v>1638</v>
      </c>
      <c r="H67" s="80">
        <v>225.09</v>
      </c>
      <c r="I67" s="79"/>
      <c r="J67" s="79"/>
      <c r="K67" s="79"/>
      <c r="L67" s="79"/>
      <c r="M67" s="79"/>
      <c r="N67" s="79"/>
    </row>
    <row r="68" spans="1:14" x14ac:dyDescent="0.25">
      <c r="B68" s="67">
        <v>-136379300</v>
      </c>
      <c r="C68" s="67" t="s">
        <v>8</v>
      </c>
      <c r="E68" s="95" t="s">
        <v>8</v>
      </c>
      <c r="F68" s="95" t="s">
        <v>8</v>
      </c>
      <c r="G68" s="86"/>
      <c r="H68" s="80"/>
      <c r="I68" s="79"/>
      <c r="J68" s="79"/>
      <c r="K68" s="79"/>
      <c r="L68" s="79"/>
      <c r="M68" s="79"/>
      <c r="N68" s="79"/>
    </row>
    <row r="69" spans="1:14" x14ac:dyDescent="0.25">
      <c r="A69" s="67" t="s">
        <v>44</v>
      </c>
      <c r="C69" s="114" t="s">
        <v>140</v>
      </c>
      <c r="D69" s="67" t="s">
        <v>49</v>
      </c>
      <c r="E69" s="81">
        <v>0</v>
      </c>
      <c r="F69" s="81">
        <v>0</v>
      </c>
      <c r="G69" s="86">
        <v>1</v>
      </c>
      <c r="H69" s="80">
        <v>23.12</v>
      </c>
      <c r="I69" s="79"/>
      <c r="J69" s="79"/>
      <c r="K69" s="79"/>
      <c r="L69" s="79"/>
      <c r="M69" s="79"/>
      <c r="N69" s="79"/>
    </row>
    <row r="70" spans="1:14" x14ac:dyDescent="0.25">
      <c r="B70" s="67">
        <v>-136931900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5">
      <c r="A71" s="67" t="s">
        <v>44</v>
      </c>
      <c r="C71" s="114" t="s">
        <v>140</v>
      </c>
      <c r="D71" s="67" t="s">
        <v>49</v>
      </c>
      <c r="E71" s="81">
        <v>0</v>
      </c>
      <c r="F71" s="81">
        <v>0</v>
      </c>
      <c r="G71" s="86">
        <v>46</v>
      </c>
      <c r="H71" s="80">
        <v>28.53</v>
      </c>
      <c r="I71" s="79"/>
      <c r="J71" s="79"/>
      <c r="K71" s="79"/>
      <c r="L71" s="79"/>
      <c r="M71" s="79"/>
      <c r="N71" s="79"/>
    </row>
    <row r="72" spans="1:14" x14ac:dyDescent="0.25">
      <c r="B72" s="67">
        <v>-136932000</v>
      </c>
      <c r="C72" s="67" t="s">
        <v>8</v>
      </c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5">
      <c r="A73" s="67" t="s">
        <v>44</v>
      </c>
      <c r="C73" s="114" t="s">
        <v>140</v>
      </c>
      <c r="D73" s="67" t="s">
        <v>49</v>
      </c>
      <c r="E73" s="81">
        <v>0</v>
      </c>
      <c r="F73" s="81">
        <v>0</v>
      </c>
      <c r="G73" s="86">
        <v>715</v>
      </c>
      <c r="H73" s="80">
        <v>108.89</v>
      </c>
      <c r="I73" s="79"/>
      <c r="J73" s="79"/>
      <c r="K73" s="79"/>
      <c r="L73" s="79"/>
      <c r="M73" s="79"/>
      <c r="N73" s="79"/>
    </row>
    <row r="74" spans="1:14" x14ac:dyDescent="0.25">
      <c r="B74" s="67">
        <v>-136932100</v>
      </c>
      <c r="C74" s="114"/>
      <c r="E74" s="81"/>
      <c r="F74" s="80"/>
      <c r="G74" s="86"/>
      <c r="H74" s="80"/>
      <c r="I74" s="79"/>
      <c r="J74" s="79"/>
      <c r="K74" s="79"/>
      <c r="L74" s="79"/>
      <c r="M74" s="79"/>
      <c r="N74" s="79"/>
    </row>
    <row r="75" spans="1:14" x14ac:dyDescent="0.25">
      <c r="C75" s="87" t="s">
        <v>41</v>
      </c>
      <c r="D75" s="88">
        <f>SUM(H55:H73)</f>
        <v>3710.8199999999997</v>
      </c>
      <c r="F75" s="80"/>
      <c r="G75" s="79"/>
      <c r="H75" s="79"/>
      <c r="I75" s="79"/>
      <c r="J75" s="79"/>
      <c r="K75" s="79"/>
      <c r="L75" s="79"/>
      <c r="M75" s="79"/>
      <c r="N75" s="79"/>
    </row>
    <row r="76" spans="1:14" x14ac:dyDescent="0.25">
      <c r="E76" s="79"/>
      <c r="F76" s="80"/>
      <c r="G76" s="79"/>
      <c r="H76" s="79"/>
      <c r="I76" s="79"/>
      <c r="J76" s="79"/>
      <c r="K76" s="79"/>
      <c r="L76" s="79"/>
      <c r="M76" s="79"/>
      <c r="N76" s="79"/>
    </row>
    <row r="77" spans="1:14" x14ac:dyDescent="0.25">
      <c r="A77" s="67" t="s">
        <v>42</v>
      </c>
      <c r="C77" s="114" t="s">
        <v>142</v>
      </c>
      <c r="D77" s="67" t="s">
        <v>51</v>
      </c>
      <c r="E77" s="79">
        <v>420</v>
      </c>
      <c r="F77" s="80">
        <v>134.35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</row>
    <row r="78" spans="1:14" x14ac:dyDescent="0.25">
      <c r="A78" s="67" t="s">
        <v>38</v>
      </c>
      <c r="C78" s="114" t="s">
        <v>141</v>
      </c>
      <c r="D78" s="67" t="s">
        <v>51</v>
      </c>
      <c r="E78" s="79">
        <v>8860</v>
      </c>
      <c r="F78" s="80">
        <v>74.83</v>
      </c>
      <c r="G78" s="81">
        <v>0</v>
      </c>
      <c r="H78" s="81">
        <v>0</v>
      </c>
      <c r="I78" s="81">
        <v>0</v>
      </c>
      <c r="J78" s="81">
        <v>0</v>
      </c>
      <c r="K78" s="81">
        <v>0</v>
      </c>
      <c r="L78" s="81">
        <v>0</v>
      </c>
      <c r="M78" s="81">
        <v>0</v>
      </c>
      <c r="N78" s="81">
        <v>0</v>
      </c>
    </row>
    <row r="79" spans="1:14" x14ac:dyDescent="0.25">
      <c r="A79" s="67" t="s">
        <v>45</v>
      </c>
      <c r="C79" s="114" t="s">
        <v>142</v>
      </c>
      <c r="D79" s="67" t="s">
        <v>51</v>
      </c>
      <c r="E79" s="79">
        <v>4630</v>
      </c>
      <c r="F79" s="80">
        <v>156.72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5">
      <c r="C80" s="67" t="s">
        <v>8</v>
      </c>
      <c r="E80" s="79" t="s">
        <v>67</v>
      </c>
      <c r="F80" s="80"/>
      <c r="G80" s="81" t="s">
        <v>8</v>
      </c>
      <c r="H80" s="81" t="s">
        <v>8</v>
      </c>
      <c r="I80" s="81" t="s">
        <v>8</v>
      </c>
      <c r="J80" s="81" t="s">
        <v>8</v>
      </c>
      <c r="K80" s="81" t="s">
        <v>8</v>
      </c>
      <c r="L80" s="81" t="s">
        <v>8</v>
      </c>
      <c r="M80" s="81" t="s">
        <v>8</v>
      </c>
      <c r="N80" s="81" t="s">
        <v>8</v>
      </c>
    </row>
    <row r="81" spans="1:20" x14ac:dyDescent="0.25">
      <c r="C81" s="87" t="s">
        <v>41</v>
      </c>
      <c r="D81" s="79"/>
      <c r="E81" s="96">
        <f>SUM(F77:F79)</f>
        <v>365.9</v>
      </c>
      <c r="F81" s="97"/>
      <c r="G81" s="79"/>
      <c r="H81" s="79"/>
      <c r="I81" s="79"/>
      <c r="J81" s="79"/>
      <c r="K81" s="79"/>
      <c r="L81" s="79"/>
      <c r="M81" s="79"/>
      <c r="N81" s="79"/>
    </row>
    <row r="82" spans="1:20" x14ac:dyDescent="0.25">
      <c r="D82" s="87"/>
      <c r="E82" s="79"/>
      <c r="F82" s="98"/>
      <c r="G82" s="79"/>
      <c r="H82" s="79"/>
      <c r="I82" s="79"/>
      <c r="J82" s="79"/>
      <c r="K82" s="79"/>
      <c r="L82" s="79"/>
      <c r="M82" s="79"/>
      <c r="N82" s="79"/>
    </row>
    <row r="83" spans="1:20" ht="9.6" customHeight="1" x14ac:dyDescent="0.25">
      <c r="E83" s="79"/>
      <c r="F83" s="80"/>
      <c r="G83" s="79"/>
      <c r="H83" s="79"/>
      <c r="I83" s="79"/>
      <c r="J83" s="79"/>
      <c r="K83" s="79"/>
      <c r="L83" s="79"/>
      <c r="M83" s="79"/>
      <c r="N83" s="79"/>
    </row>
    <row r="84" spans="1:20" x14ac:dyDescent="0.25">
      <c r="A84" s="67" t="s">
        <v>54</v>
      </c>
      <c r="C84" s="114" t="s">
        <v>137</v>
      </c>
      <c r="D84" s="67" t="s">
        <v>56</v>
      </c>
      <c r="E84" s="79">
        <v>6</v>
      </c>
      <c r="F84" s="80">
        <v>31.5</v>
      </c>
      <c r="G84" s="79">
        <v>1673</v>
      </c>
      <c r="H84" s="99">
        <v>190.36</v>
      </c>
      <c r="I84" s="100">
        <v>0</v>
      </c>
      <c r="J84" s="80">
        <v>31.3</v>
      </c>
      <c r="K84" s="82">
        <v>45.85</v>
      </c>
      <c r="L84" s="81">
        <v>0</v>
      </c>
      <c r="M84" s="81" t="s">
        <v>125</v>
      </c>
      <c r="N84" s="81" t="s">
        <v>125</v>
      </c>
    </row>
    <row r="85" spans="1:20" x14ac:dyDescent="0.25">
      <c r="C85" s="83" t="s">
        <v>20</v>
      </c>
      <c r="D85" s="115">
        <f>SUM(F84,H84,J84,K84)</f>
        <v>299.01000000000005</v>
      </c>
      <c r="F85" s="97"/>
      <c r="G85" s="79"/>
      <c r="H85" s="83"/>
      <c r="I85" s="83"/>
      <c r="J85" s="79"/>
      <c r="K85" s="79"/>
      <c r="L85" s="79"/>
      <c r="M85" s="79"/>
      <c r="N85" s="79"/>
    </row>
    <row r="86" spans="1:20" x14ac:dyDescent="0.25">
      <c r="A86" s="67" t="s">
        <v>22</v>
      </c>
      <c r="C86" s="114" t="s">
        <v>138</v>
      </c>
      <c r="D86" s="67" t="s">
        <v>56</v>
      </c>
      <c r="E86" s="79">
        <v>0</v>
      </c>
      <c r="F86" s="80">
        <v>24</v>
      </c>
      <c r="G86" s="79">
        <v>1776</v>
      </c>
      <c r="H86" s="99">
        <v>201.52</v>
      </c>
      <c r="I86" s="100" t="s">
        <v>129</v>
      </c>
      <c r="J86" s="80">
        <v>25</v>
      </c>
      <c r="K86" s="80">
        <v>183.11</v>
      </c>
      <c r="L86" s="81" t="s">
        <v>125</v>
      </c>
      <c r="M86" s="81" t="s">
        <v>125</v>
      </c>
      <c r="N86" s="81" t="s">
        <v>125</v>
      </c>
    </row>
    <row r="87" spans="1:20" x14ac:dyDescent="0.25">
      <c r="C87" s="114"/>
      <c r="D87" s="115">
        <f>SUM(F86,H86,J86,K86)</f>
        <v>433.63</v>
      </c>
      <c r="F87" s="97"/>
      <c r="G87" s="79"/>
      <c r="H87" s="79"/>
      <c r="I87" s="79"/>
      <c r="J87" s="79"/>
      <c r="K87" s="79"/>
      <c r="L87" s="79"/>
      <c r="M87" s="79"/>
      <c r="N87" s="79"/>
    </row>
    <row r="88" spans="1:20" x14ac:dyDescent="0.25">
      <c r="A88" s="67" t="s">
        <v>57</v>
      </c>
      <c r="C88" s="114" t="s">
        <v>133</v>
      </c>
      <c r="D88" s="67" t="s">
        <v>56</v>
      </c>
      <c r="E88" s="81" t="s">
        <v>125</v>
      </c>
      <c r="F88" s="80" t="s">
        <v>125</v>
      </c>
      <c r="G88" s="79">
        <v>0</v>
      </c>
      <c r="H88" s="82">
        <v>9</v>
      </c>
      <c r="I88" s="81" t="s">
        <v>125</v>
      </c>
      <c r="J88" s="81" t="s">
        <v>125</v>
      </c>
      <c r="K88" s="81" t="s">
        <v>125</v>
      </c>
      <c r="L88" s="81" t="s">
        <v>125</v>
      </c>
      <c r="M88" s="81" t="s">
        <v>125</v>
      </c>
      <c r="N88" s="81" t="s">
        <v>125</v>
      </c>
    </row>
    <row r="89" spans="1:20" x14ac:dyDescent="0.25">
      <c r="C89" s="83" t="s">
        <v>20</v>
      </c>
      <c r="D89" s="115">
        <v>9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ht="13.8" x14ac:dyDescent="0.4">
      <c r="C90" s="87" t="s">
        <v>41</v>
      </c>
      <c r="E90" s="101">
        <f>SUM(D85:D89)</f>
        <v>741.6400000000001</v>
      </c>
      <c r="F90" s="80"/>
      <c r="G90" s="79"/>
      <c r="H90" s="79"/>
      <c r="I90" s="79"/>
      <c r="J90" s="79"/>
      <c r="K90" s="79"/>
      <c r="L90" s="79"/>
      <c r="M90" s="79"/>
      <c r="N90" s="79"/>
    </row>
    <row r="91" spans="1:20" x14ac:dyDescent="0.25">
      <c r="C91" s="67" t="s">
        <v>8</v>
      </c>
      <c r="E91" s="79"/>
      <c r="F91" s="80"/>
      <c r="G91" s="79"/>
      <c r="H91" s="79"/>
      <c r="I91" s="79"/>
      <c r="J91" s="79"/>
      <c r="K91" s="79"/>
      <c r="L91" s="79"/>
      <c r="M91" s="79"/>
      <c r="N91" s="79" t="s">
        <v>8</v>
      </c>
    </row>
    <row r="92" spans="1:20" x14ac:dyDescent="0.25">
      <c r="A92" s="67" t="s">
        <v>22</v>
      </c>
      <c r="C92" s="114" t="s">
        <v>135</v>
      </c>
      <c r="D92" s="67" t="s">
        <v>58</v>
      </c>
      <c r="E92" s="81">
        <v>0</v>
      </c>
      <c r="F92" s="80" t="s">
        <v>8</v>
      </c>
      <c r="G92" s="79">
        <v>901</v>
      </c>
      <c r="H92" s="110">
        <v>123.05</v>
      </c>
      <c r="I92" s="81">
        <v>0</v>
      </c>
      <c r="J92" s="81">
        <v>0</v>
      </c>
      <c r="K92" s="81">
        <v>0</v>
      </c>
      <c r="L92" s="81">
        <v>0</v>
      </c>
      <c r="M92" s="81">
        <v>0</v>
      </c>
      <c r="N92" s="81">
        <v>0</v>
      </c>
      <c r="T92" s="67" t="s">
        <v>131</v>
      </c>
    </row>
    <row r="93" spans="1:20" ht="12.6" customHeight="1" x14ac:dyDescent="0.25">
      <c r="A93" s="67" t="s">
        <v>60</v>
      </c>
      <c r="C93" s="114" t="s">
        <v>135</v>
      </c>
      <c r="D93" s="67" t="s">
        <v>58</v>
      </c>
      <c r="E93" s="81">
        <v>0</v>
      </c>
      <c r="F93" s="80"/>
      <c r="G93" s="79">
        <v>3156</v>
      </c>
      <c r="H93" s="111">
        <v>319.58</v>
      </c>
      <c r="I93" s="81">
        <v>0</v>
      </c>
      <c r="J93" s="81">
        <v>0</v>
      </c>
      <c r="K93" s="81">
        <v>0</v>
      </c>
      <c r="L93" s="81">
        <v>0</v>
      </c>
      <c r="M93" s="81">
        <v>0</v>
      </c>
      <c r="N93" s="81">
        <v>0</v>
      </c>
    </row>
    <row r="94" spans="1:20" x14ac:dyDescent="0.25">
      <c r="D94" s="112" t="s">
        <v>20</v>
      </c>
      <c r="E94" s="81">
        <f>SUM(H92:H93)</f>
        <v>442.63</v>
      </c>
      <c r="F94" s="80" t="s">
        <v>8</v>
      </c>
      <c r="G94" s="79"/>
      <c r="H94" s="113">
        <f>SUM(H92:H93)</f>
        <v>442.63</v>
      </c>
      <c r="I94" s="79"/>
      <c r="J94" s="79"/>
      <c r="K94" s="79"/>
      <c r="L94" s="79"/>
      <c r="M94" s="79"/>
      <c r="N94" s="79"/>
    </row>
    <row r="95" spans="1:20" x14ac:dyDescent="0.25">
      <c r="E95" s="79"/>
      <c r="F95" s="80"/>
      <c r="G95" s="79"/>
      <c r="H95" s="79"/>
      <c r="I95" s="79"/>
      <c r="J95" s="79"/>
      <c r="K95" s="79"/>
      <c r="L95" s="79"/>
      <c r="M95" s="79"/>
      <c r="N95" s="79"/>
    </row>
    <row r="96" spans="1:20" x14ac:dyDescent="0.25">
      <c r="E96" s="102" t="s">
        <v>65</v>
      </c>
      <c r="F96" s="103" t="s">
        <v>12</v>
      </c>
      <c r="G96" s="79"/>
      <c r="H96" s="79"/>
      <c r="I96" s="79"/>
      <c r="J96" s="79"/>
      <c r="K96" s="79"/>
      <c r="L96" s="79"/>
      <c r="M96" s="79"/>
      <c r="N96" s="79"/>
    </row>
    <row r="97" spans="1:14" x14ac:dyDescent="0.25">
      <c r="E97" s="104" t="s">
        <v>66</v>
      </c>
      <c r="F97" s="105"/>
      <c r="G97" s="79"/>
      <c r="H97" s="79"/>
      <c r="I97" s="79"/>
      <c r="J97" s="79"/>
      <c r="K97" s="79"/>
      <c r="L97" s="79"/>
      <c r="M97" s="79"/>
      <c r="N97" s="79"/>
    </row>
    <row r="98" spans="1:14" x14ac:dyDescent="0.25">
      <c r="A98" s="67" t="s">
        <v>145</v>
      </c>
      <c r="C98" s="67" t="s">
        <v>146</v>
      </c>
      <c r="D98" s="67" t="s">
        <v>61</v>
      </c>
      <c r="E98" s="93">
        <v>190</v>
      </c>
      <c r="F98" s="109">
        <v>197.31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5">
      <c r="A99" s="67" t="s">
        <v>132</v>
      </c>
      <c r="C99" s="67" t="s">
        <v>136</v>
      </c>
      <c r="D99" s="67" t="s">
        <v>61</v>
      </c>
      <c r="E99" s="93">
        <v>0</v>
      </c>
      <c r="F99" s="109">
        <v>32.61</v>
      </c>
      <c r="G99" s="79"/>
      <c r="H99" s="79"/>
      <c r="I99" s="79"/>
      <c r="J99" s="79"/>
      <c r="K99" s="79"/>
      <c r="L99" s="79"/>
      <c r="M99" s="79"/>
      <c r="N99" s="79"/>
    </row>
    <row r="100" spans="1:14" x14ac:dyDescent="0.25">
      <c r="A100" s="67" t="s">
        <v>63</v>
      </c>
      <c r="C100" s="67" t="s">
        <v>135</v>
      </c>
      <c r="D100" s="67" t="s">
        <v>61</v>
      </c>
      <c r="E100" s="79">
        <v>153</v>
      </c>
      <c r="F100" s="116">
        <v>155.15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5">
      <c r="A101" s="67" t="s">
        <v>64</v>
      </c>
      <c r="C101" s="67" t="s">
        <v>135</v>
      </c>
      <c r="D101" s="67" t="s">
        <v>61</v>
      </c>
      <c r="E101" s="79">
        <v>56</v>
      </c>
      <c r="F101" s="116">
        <v>77.31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5">
      <c r="A102" s="67" t="s">
        <v>36</v>
      </c>
      <c r="C102" s="67" t="s">
        <v>135</v>
      </c>
      <c r="D102" s="67" t="s">
        <v>61</v>
      </c>
      <c r="E102" s="79">
        <v>1533</v>
      </c>
      <c r="F102" s="116">
        <v>1262.69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5">
      <c r="A103" s="67" t="s">
        <v>124</v>
      </c>
      <c r="C103" s="67" t="s">
        <v>135</v>
      </c>
      <c r="D103" s="67" t="s">
        <v>61</v>
      </c>
      <c r="E103" s="79">
        <v>86</v>
      </c>
      <c r="F103" s="117">
        <v>101.38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5">
      <c r="C104" s="67" t="s">
        <v>8</v>
      </c>
      <c r="E104" s="106" t="s">
        <v>20</v>
      </c>
      <c r="F104" s="107">
        <f>SUM(F98:F103)</f>
        <v>1826.4500000000003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5">
      <c r="E105" s="79"/>
      <c r="F105" s="79"/>
      <c r="G105" s="79"/>
      <c r="H105" s="79"/>
      <c r="I105" s="79"/>
      <c r="J105" s="79"/>
      <c r="K105" s="79"/>
      <c r="L105" s="79"/>
      <c r="M105" s="79"/>
      <c r="N105" s="79"/>
    </row>
    <row r="106" spans="1:14" x14ac:dyDescent="0.25">
      <c r="E106" s="79"/>
      <c r="F106" s="79"/>
      <c r="G106" s="79"/>
      <c r="H106" s="79"/>
      <c r="I106" s="79"/>
      <c r="J106" s="79"/>
      <c r="K106" s="79"/>
      <c r="L106" s="79"/>
      <c r="M106" s="79"/>
      <c r="N106" s="79"/>
    </row>
    <row r="107" spans="1:14" x14ac:dyDescent="0.25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5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5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5"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1:14" x14ac:dyDescent="0.25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5">
      <c r="D112" s="67" t="s">
        <v>8</v>
      </c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5:14" x14ac:dyDescent="0.25"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5:14" x14ac:dyDescent="0.25"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5:14" x14ac:dyDescent="0.25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5:14" x14ac:dyDescent="0.25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5:14" x14ac:dyDescent="0.25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5:14" x14ac:dyDescent="0.25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5:14" x14ac:dyDescent="0.25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5:14" x14ac:dyDescent="0.25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5:14" x14ac:dyDescent="0.25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5:14" x14ac:dyDescent="0.25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5:14" x14ac:dyDescent="0.25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5:14" x14ac:dyDescent="0.25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5:14" x14ac:dyDescent="0.25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5:14" x14ac:dyDescent="0.25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5:14" x14ac:dyDescent="0.25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5:14" x14ac:dyDescent="0.25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5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5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5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5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5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5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5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5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5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5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5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5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5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5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5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5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5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5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5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5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5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5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5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5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5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5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5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5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5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5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5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5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5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5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5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5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5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5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5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5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5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5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5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5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5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5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5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5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5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5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5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5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5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5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5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5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5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5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5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5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5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5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5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5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5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5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5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5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5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5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5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5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5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5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5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5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5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5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5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5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5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5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5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5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5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5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5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5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5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5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5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5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5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5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5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5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5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5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5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5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5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5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5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5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5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5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5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5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5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5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5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5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5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5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5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5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5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5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5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5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5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5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5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5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5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5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5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5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5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5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5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5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5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5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5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5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5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5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5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Cindy Havelka</cp:lastModifiedBy>
  <cp:lastPrinted>2021-04-19T19:05:49Z</cp:lastPrinted>
  <dcterms:created xsi:type="dcterms:W3CDTF">2012-02-01T15:05:59Z</dcterms:created>
  <dcterms:modified xsi:type="dcterms:W3CDTF">2021-04-19T19:21:12Z</dcterms:modified>
</cp:coreProperties>
</file>